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C:\Users\Owner\Documents\2025 Land Analysis Reports\"/>
    </mc:Choice>
  </mc:AlternateContent>
  <xr:revisionPtr revIDLastSave="0" documentId="13_ncr:1_{4034CDF7-8E64-4B35-9D4A-1FE9C6A8FF8E}" xr6:coauthVersionLast="47" xr6:coauthVersionMax="47" xr10:uidLastSave="{00000000-0000-0000-0000-000000000000}"/>
  <bookViews>
    <workbookView xWindow="28680" yWindow="-120" windowWidth="29040" windowHeight="15720" xr2:uid="{3C40BF05-1866-4B65-9764-F7AD2360C21B}"/>
  </bookViews>
  <sheets>
    <sheet name="Land Analysis" sheetId="2" r:id="rId1"/>
    <sheet name="Sheet1"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2" i="2" l="1"/>
  <c r="K2" i="2"/>
  <c r="S2" i="2" s="1"/>
  <c r="Q2" i="2"/>
  <c r="R2" i="2"/>
  <c r="D3" i="2"/>
  <c r="G3" i="2"/>
  <c r="H3" i="2"/>
  <c r="J3" i="2"/>
  <c r="L3" i="2"/>
  <c r="M3" i="2"/>
  <c r="O3" i="2"/>
  <c r="P3" i="2"/>
  <c r="I4" i="2"/>
  <c r="I5" i="2"/>
  <c r="K3" i="2" l="1"/>
  <c r="M5" i="2" l="1"/>
  <c r="P5" i="2"/>
  <c r="S5" i="2"/>
</calcChain>
</file>

<file path=xl/sharedStrings.xml><?xml version="1.0" encoding="utf-8"?>
<sst xmlns="http://schemas.openxmlformats.org/spreadsheetml/2006/main" count="65" uniqueCount="63">
  <si>
    <t>Parcel Number</t>
  </si>
  <si>
    <t>Street Address</t>
  </si>
  <si>
    <t>Sale Date</t>
  </si>
  <si>
    <t>Sale Price</t>
  </si>
  <si>
    <t>Instr.</t>
  </si>
  <si>
    <t>Terms of Sale</t>
  </si>
  <si>
    <t>Adj. Sale $</t>
  </si>
  <si>
    <t>Asd. when Sold</t>
  </si>
  <si>
    <t>Asd/Adj. Sale</t>
  </si>
  <si>
    <t>Cur. Appraisal</t>
  </si>
  <si>
    <t>Land Residual</t>
  </si>
  <si>
    <t>Est. Land Value</t>
  </si>
  <si>
    <t>Effec. Front</t>
  </si>
  <si>
    <t>Depth</t>
  </si>
  <si>
    <t>Net Acres</t>
  </si>
  <si>
    <t>Total Acres</t>
  </si>
  <si>
    <t>Dollars/FF</t>
  </si>
  <si>
    <t>Dollars/Acre</t>
  </si>
  <si>
    <t>Dollars/SqFt</t>
  </si>
  <si>
    <t>Actual Front</t>
  </si>
  <si>
    <t>ECF Area</t>
  </si>
  <si>
    <t>Liber/Page</t>
  </si>
  <si>
    <t>Other Parcels in Sale</t>
  </si>
  <si>
    <t>Land Table</t>
  </si>
  <si>
    <t>Gravel</t>
  </si>
  <si>
    <t>Paved</t>
  </si>
  <si>
    <t>Inspected Date</t>
  </si>
  <si>
    <t>Use Code</t>
  </si>
  <si>
    <t>Class</t>
  </si>
  <si>
    <t>Rate Group 1</t>
  </si>
  <si>
    <t>Rate Group 2</t>
  </si>
  <si>
    <t>Rate Group 3</t>
  </si>
  <si>
    <t>Site Characteristics</t>
  </si>
  <si>
    <t>Access</t>
  </si>
  <si>
    <t>Water Supply</t>
  </si>
  <si>
    <t>Sewer</t>
  </si>
  <si>
    <t>Property Restrictions</t>
  </si>
  <si>
    <t>Restriction Notes</t>
  </si>
  <si>
    <t>Waterfont View</t>
  </si>
  <si>
    <t>Waterfront</t>
  </si>
  <si>
    <t>Waterfront Name</t>
  </si>
  <si>
    <t>Waterfront Ownership</t>
  </si>
  <si>
    <t>Waterfront Influences</t>
  </si>
  <si>
    <t>Bottom Character</t>
  </si>
  <si>
    <t>003-003-036-1510</t>
  </si>
  <si>
    <t>13813 E VICTORY WAY</t>
  </si>
  <si>
    <t>QC</t>
  </si>
  <si>
    <t>03-ARM'S LENGTH</t>
  </si>
  <si>
    <t>3000</t>
  </si>
  <si>
    <t>L234/P157</t>
  </si>
  <si>
    <t>3000 INDUSTRIAL</t>
  </si>
  <si>
    <t>NOT INSPECTED</t>
  </si>
  <si>
    <t>302</t>
  </si>
  <si>
    <t>Totals:</t>
  </si>
  <si>
    <t>Sale. Ratio =&gt;</t>
  </si>
  <si>
    <t>Average</t>
  </si>
  <si>
    <t>Std. Dev. =&gt;</t>
  </si>
  <si>
    <t>per FF=&gt;</t>
  </si>
  <si>
    <t>per Net Acre=&gt;</t>
  </si>
  <si>
    <t>per SqFt=&gt;</t>
  </si>
  <si>
    <t>2025 Industrial Vacant Land Analysis.  There was one vacant land sale in the Industrial Class and no Improved sales available.  This sale was classed industrial but is being converted to commercial use.</t>
  </si>
  <si>
    <r>
      <rPr>
        <b/>
        <sz val="11"/>
        <color theme="1"/>
        <rFont val="Calibri"/>
        <family val="2"/>
        <scheme val="minor"/>
      </rPr>
      <t>Industrial land is not in high demand in this area therefore the land values are based on the lower range of residential land values with larger parcels being supported with agricultural land values.</t>
    </r>
    <r>
      <rPr>
        <sz val="11"/>
        <color theme="1"/>
        <rFont val="Calibri"/>
        <family val="2"/>
        <scheme val="minor"/>
      </rPr>
      <t xml:space="preserve">  </t>
    </r>
  </si>
  <si>
    <t>orted by agricultural land values of $300 per acre.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</si>
</sst>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6" formatCode="&quot;$&quot;#,##0_);[Red]\(&quot;$&quot;#,##0\)"/>
    <numFmt numFmtId="8" formatCode="&quot;$&quot;#,##0.00_);[Red]\(&quot;$&quot;#,##0.00\)"/>
    <numFmt numFmtId="164" formatCode="#0.00_);[Red]\(#0.00\)"/>
    <numFmt numFmtId="165" formatCode="mm/dd/yy"/>
    <numFmt numFmtId="166" formatCode="#,##0.0_);[Red]\(#,##0.0\)"/>
    <numFmt numFmtId="167" formatCode="#0.0_);[Red]\(#0.0\)"/>
    <numFmt numFmtId="168" formatCode="&quot;$&quot;#,##0_);[Red]\(&quot;$&quot;#,##0.00\)"/>
  </numFmts>
  <fonts count="4" x14ac:knownFonts="1">
    <font>
      <sz val="11"/>
      <color theme="1"/>
      <name val="Calibri"/>
      <family val="2"/>
      <scheme val="minor"/>
    </font>
    <font>
      <b/>
      <sz val="11"/>
      <color rgb="FFFFFFFF"/>
      <name val="Calibri"/>
      <family val="2"/>
      <scheme val="minor"/>
    </font>
    <font>
      <b/>
      <sz val="11"/>
      <color rgb="FF000000"/>
      <name val="Calibri"/>
      <family val="2"/>
      <scheme val="minor"/>
    </font>
    <font>
      <b/>
      <sz val="11"/>
      <color theme="1"/>
      <name val="Calibri"/>
      <family val="2"/>
      <scheme val="minor"/>
    </font>
  </fonts>
  <fills count="4">
    <fill>
      <patternFill patternType="none"/>
    </fill>
    <fill>
      <patternFill patternType="gray125"/>
    </fill>
    <fill>
      <patternFill patternType="solid">
        <fgColor rgb="FF008080"/>
        <bgColor indexed="64"/>
      </patternFill>
    </fill>
    <fill>
      <patternFill patternType="solid">
        <fgColor rgb="FFFFFFFF"/>
        <bgColor indexed="64"/>
      </patternFill>
    </fill>
  </fills>
  <borders count="3">
    <border>
      <left/>
      <right/>
      <top/>
      <bottom/>
      <diagonal/>
    </border>
    <border>
      <left/>
      <right/>
      <top style="double">
        <color indexed="64"/>
      </top>
      <bottom/>
      <diagonal/>
    </border>
    <border>
      <left/>
      <right/>
      <top/>
      <bottom style="thin">
        <color indexed="64"/>
      </bottom>
      <diagonal/>
    </border>
  </borders>
  <cellStyleXfs count="1">
    <xf numFmtId="0" fontId="0" fillId="0" borderId="0"/>
  </cellStyleXfs>
  <cellXfs count="51">
    <xf numFmtId="0" fontId="0" fillId="0" borderId="0" xfId="0"/>
    <xf numFmtId="0" fontId="1" fillId="2" borderId="0" xfId="0" applyFont="1" applyFill="1" applyAlignment="1">
      <alignment horizontal="center"/>
    </xf>
    <xf numFmtId="0" fontId="0" fillId="0" borderId="0" xfId="0" applyAlignment="1">
      <alignment horizontal="center"/>
    </xf>
    <xf numFmtId="0" fontId="1" fillId="2" borderId="0" xfId="0" applyFont="1" applyFill="1" applyAlignment="1">
      <alignment horizontal="right"/>
    </xf>
    <xf numFmtId="0" fontId="0" fillId="0" borderId="0" xfId="0" applyAlignment="1">
      <alignment horizontal="right"/>
    </xf>
    <xf numFmtId="0" fontId="0" fillId="0" borderId="0" xfId="0" quotePrefix="1" applyAlignment="1">
      <alignment horizontal="right"/>
    </xf>
    <xf numFmtId="0" fontId="0" fillId="0" borderId="0" xfId="0" quotePrefix="1"/>
    <xf numFmtId="0" fontId="2" fillId="3" borderId="1" xfId="0" applyFont="1" applyFill="1" applyBorder="1"/>
    <xf numFmtId="0" fontId="2" fillId="3" borderId="1" xfId="0" applyFont="1" applyFill="1" applyBorder="1" applyAlignment="1">
      <alignment horizontal="right"/>
    </xf>
    <xf numFmtId="0" fontId="2" fillId="3" borderId="0" xfId="0" applyFont="1" applyFill="1"/>
    <xf numFmtId="0" fontId="2" fillId="3" borderId="0" xfId="0" applyFont="1" applyFill="1" applyAlignment="1">
      <alignment horizontal="right"/>
    </xf>
    <xf numFmtId="0" fontId="2" fillId="3" borderId="2" xfId="0" applyFont="1" applyFill="1" applyBorder="1"/>
    <xf numFmtId="0" fontId="2" fillId="3" borderId="2" xfId="0" applyFont="1" applyFill="1" applyBorder="1" applyAlignment="1">
      <alignment horizontal="right"/>
    </xf>
    <xf numFmtId="6" fontId="1" fillId="2" borderId="0" xfId="0" applyNumberFormat="1" applyFont="1" applyFill="1" applyAlignment="1">
      <alignment horizontal="center"/>
    </xf>
    <xf numFmtId="6" fontId="0" fillId="0" borderId="0" xfId="0" applyNumberFormat="1"/>
    <xf numFmtId="6" fontId="2" fillId="3" borderId="1" xfId="0" applyNumberFormat="1" applyFont="1" applyFill="1" applyBorder="1"/>
    <xf numFmtId="6" fontId="2" fillId="3" borderId="0" xfId="0" applyNumberFormat="1" applyFont="1" applyFill="1"/>
    <xf numFmtId="6" fontId="2" fillId="3" borderId="2" xfId="0" applyNumberFormat="1" applyFont="1" applyFill="1" applyBorder="1"/>
    <xf numFmtId="164" fontId="1" fillId="2" borderId="0" xfId="0" applyNumberFormat="1" applyFont="1" applyFill="1" applyAlignment="1">
      <alignment horizontal="center"/>
    </xf>
    <xf numFmtId="164" fontId="0" fillId="0" borderId="0" xfId="0" applyNumberFormat="1"/>
    <xf numFmtId="164" fontId="2" fillId="3" borderId="1" xfId="0" applyNumberFormat="1" applyFont="1" applyFill="1" applyBorder="1"/>
    <xf numFmtId="164" fontId="2" fillId="3" borderId="0" xfId="0" applyNumberFormat="1" applyFont="1" applyFill="1"/>
    <xf numFmtId="164" fontId="2" fillId="3" borderId="2" xfId="0" applyNumberFormat="1" applyFont="1" applyFill="1" applyBorder="1"/>
    <xf numFmtId="165" fontId="1" fillId="2" borderId="0" xfId="0" applyNumberFormat="1" applyFont="1" applyFill="1" applyAlignment="1">
      <alignment horizontal="center"/>
    </xf>
    <xf numFmtId="165" fontId="0" fillId="0" borderId="0" xfId="0" applyNumberFormat="1"/>
    <xf numFmtId="165" fontId="2" fillId="3" borderId="1" xfId="0" applyNumberFormat="1" applyFont="1" applyFill="1" applyBorder="1"/>
    <xf numFmtId="165" fontId="2" fillId="3" borderId="0" xfId="0" applyNumberFormat="1" applyFont="1" applyFill="1"/>
    <xf numFmtId="165" fontId="2" fillId="3" borderId="2" xfId="0" applyNumberFormat="1" applyFont="1" applyFill="1" applyBorder="1"/>
    <xf numFmtId="166" fontId="1" fillId="2" borderId="0" xfId="0" applyNumberFormat="1" applyFont="1" applyFill="1" applyAlignment="1">
      <alignment horizontal="center"/>
    </xf>
    <xf numFmtId="166" fontId="0" fillId="0" borderId="0" xfId="0" applyNumberFormat="1"/>
    <xf numFmtId="166" fontId="2" fillId="3" borderId="1" xfId="0" applyNumberFormat="1" applyFont="1" applyFill="1" applyBorder="1"/>
    <xf numFmtId="166" fontId="2" fillId="3" borderId="0" xfId="0" applyNumberFormat="1" applyFont="1" applyFill="1"/>
    <xf numFmtId="167" fontId="1" fillId="2" borderId="0" xfId="0" applyNumberFormat="1" applyFont="1" applyFill="1" applyAlignment="1">
      <alignment horizontal="center"/>
    </xf>
    <xf numFmtId="167" fontId="0" fillId="0" borderId="0" xfId="0" applyNumberFormat="1"/>
    <xf numFmtId="167" fontId="2" fillId="3" borderId="1" xfId="0" applyNumberFormat="1" applyFont="1" applyFill="1" applyBorder="1"/>
    <xf numFmtId="167" fontId="2" fillId="3" borderId="0" xfId="0" applyNumberFormat="1" applyFont="1" applyFill="1"/>
    <xf numFmtId="167" fontId="2" fillId="3" borderId="2" xfId="0" applyNumberFormat="1" applyFont="1" applyFill="1" applyBorder="1"/>
    <xf numFmtId="40" fontId="1" fillId="2" borderId="0" xfId="0" applyNumberFormat="1" applyFont="1" applyFill="1" applyAlignment="1">
      <alignment horizontal="center"/>
    </xf>
    <xf numFmtId="40" fontId="0" fillId="0" borderId="0" xfId="0" applyNumberFormat="1"/>
    <xf numFmtId="40" fontId="2" fillId="3" borderId="1" xfId="0" applyNumberFormat="1" applyFont="1" applyFill="1" applyBorder="1"/>
    <xf numFmtId="40" fontId="2" fillId="3" borderId="0" xfId="0" applyNumberFormat="1" applyFont="1" applyFill="1"/>
    <xf numFmtId="40" fontId="2" fillId="3" borderId="2" xfId="0" applyNumberFormat="1" applyFont="1" applyFill="1" applyBorder="1"/>
    <xf numFmtId="8" fontId="1" fillId="2" borderId="0" xfId="0" applyNumberFormat="1" applyFont="1" applyFill="1" applyAlignment="1">
      <alignment horizontal="center"/>
    </xf>
    <xf numFmtId="8" fontId="0" fillId="0" borderId="0" xfId="0" applyNumberFormat="1"/>
    <xf numFmtId="8" fontId="2" fillId="3" borderId="1" xfId="0" applyNumberFormat="1" applyFont="1" applyFill="1" applyBorder="1"/>
    <xf numFmtId="8" fontId="2" fillId="3" borderId="0" xfId="0" applyNumberFormat="1" applyFont="1" applyFill="1"/>
    <xf numFmtId="8" fontId="2" fillId="3" borderId="2" xfId="0" applyNumberFormat="1" applyFont="1" applyFill="1" applyBorder="1"/>
    <xf numFmtId="168" fontId="2" fillId="3" borderId="2" xfId="0" applyNumberFormat="1" applyFont="1" applyFill="1" applyBorder="1"/>
    <xf numFmtId="0" fontId="3" fillId="0" borderId="0" xfId="0" applyFont="1"/>
    <xf numFmtId="165" fontId="3" fillId="0" borderId="0" xfId="0" applyNumberFormat="1" applyFont="1"/>
    <xf numFmtId="6" fontId="3" fillId="0" borderId="0" xfId="0" applyNumberFormat="1" applyFont="1"/>
  </cellXfs>
  <cellStyles count="1">
    <cellStyle name="Normal" xfId="0" builtinId="0"/>
  </cellStyles>
  <dxfs count="2">
    <dxf>
      <fill>
        <patternFill>
          <bgColor rgb="FFFFFFFF"/>
        </patternFill>
      </fill>
    </dxf>
    <dxf>
      <fill>
        <patternFill>
          <bgColor rgb="FFA7E4CD"/>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6BF6C4-DB00-497A-928B-A8F17FFAD5BB}">
  <dimension ref="A1:BL7"/>
  <sheetViews>
    <sheetView tabSelected="1" workbookViewId="0">
      <selection activeCell="F7" sqref="F7"/>
    </sheetView>
  </sheetViews>
  <sheetFormatPr defaultRowHeight="15" x14ac:dyDescent="0.25"/>
  <cols>
    <col min="1" max="1" width="30.7109375" customWidth="1"/>
    <col min="2" max="2" width="67.7109375" customWidth="1"/>
    <col min="3" max="3" width="16.7109375" style="24" customWidth="1"/>
    <col min="4" max="4" width="17.7109375" style="14" customWidth="1"/>
    <col min="5" max="5" width="8.42578125" customWidth="1"/>
    <col min="6" max="6" width="49.7109375" customWidth="1"/>
    <col min="7" max="8" width="17.7109375" style="14" customWidth="1"/>
    <col min="9" max="9" width="18.7109375" style="19" customWidth="1"/>
    <col min="10" max="10" width="17.7109375" style="14" customWidth="1"/>
    <col min="11" max="11" width="18.7109375" style="14" customWidth="1"/>
    <col min="12" max="12" width="20.7109375" style="14" customWidth="1"/>
    <col min="13" max="13" width="17.7109375" style="29" customWidth="1"/>
    <col min="14" max="14" width="10.7109375" style="33" customWidth="1"/>
    <col min="15" max="15" width="14.7109375" style="38" customWidth="1"/>
    <col min="16" max="16" width="16.7109375" style="38" customWidth="1"/>
    <col min="17" max="17" width="15.7109375" style="14" customWidth="1"/>
    <col min="18" max="18" width="17.7109375" style="14" customWidth="1"/>
    <col min="19" max="19" width="17.7109375" style="43" customWidth="1"/>
    <col min="20" max="20" width="17.7109375" style="38" customWidth="1"/>
    <col min="21" max="21" width="20.7109375" style="4" customWidth="1"/>
    <col min="22" max="22" width="20.7109375" customWidth="1"/>
    <col min="23" max="23" width="40.7109375" customWidth="1"/>
    <col min="24" max="24" width="15.7109375" customWidth="1"/>
    <col min="25" max="27" width="20.7109375" customWidth="1"/>
    <col min="28" max="28" width="13.7109375" customWidth="1"/>
    <col min="29" max="36" width="20.7109375" customWidth="1"/>
    <col min="37" max="37" width="21.7109375" customWidth="1"/>
    <col min="38" max="42" width="20.7109375" customWidth="1"/>
    <col min="43" max="43" width="21.7109375" customWidth="1"/>
    <col min="44" max="44" width="20.7109375" customWidth="1"/>
  </cols>
  <sheetData>
    <row r="1" spans="1:64" x14ac:dyDescent="0.25">
      <c r="A1" s="1" t="s">
        <v>0</v>
      </c>
      <c r="B1" s="1" t="s">
        <v>1</v>
      </c>
      <c r="C1" s="23" t="s">
        <v>2</v>
      </c>
      <c r="D1" s="13" t="s">
        <v>3</v>
      </c>
      <c r="E1" s="1" t="s">
        <v>4</v>
      </c>
      <c r="F1" s="1" t="s">
        <v>5</v>
      </c>
      <c r="G1" s="13" t="s">
        <v>6</v>
      </c>
      <c r="H1" s="13" t="s">
        <v>7</v>
      </c>
      <c r="I1" s="18" t="s">
        <v>8</v>
      </c>
      <c r="J1" s="13" t="s">
        <v>9</v>
      </c>
      <c r="K1" s="13" t="s">
        <v>10</v>
      </c>
      <c r="L1" s="13" t="s">
        <v>11</v>
      </c>
      <c r="M1" s="28" t="s">
        <v>12</v>
      </c>
      <c r="N1" s="32" t="s">
        <v>13</v>
      </c>
      <c r="O1" s="37" t="s">
        <v>14</v>
      </c>
      <c r="P1" s="37" t="s">
        <v>15</v>
      </c>
      <c r="Q1" s="13" t="s">
        <v>16</v>
      </c>
      <c r="R1" s="13" t="s">
        <v>17</v>
      </c>
      <c r="S1" s="42" t="s">
        <v>18</v>
      </c>
      <c r="T1" s="37" t="s">
        <v>19</v>
      </c>
      <c r="U1" s="3" t="s">
        <v>20</v>
      </c>
      <c r="V1" s="1" t="s">
        <v>21</v>
      </c>
      <c r="W1" s="1" t="s">
        <v>22</v>
      </c>
      <c r="X1" s="1" t="s">
        <v>23</v>
      </c>
      <c r="Y1" s="1" t="s">
        <v>24</v>
      </c>
      <c r="Z1" s="1" t="s">
        <v>25</v>
      </c>
      <c r="AA1" s="1" t="s">
        <v>26</v>
      </c>
      <c r="AB1" s="1" t="s">
        <v>27</v>
      </c>
      <c r="AC1" s="1" t="s">
        <v>28</v>
      </c>
      <c r="AD1" s="1" t="s">
        <v>29</v>
      </c>
      <c r="AE1" s="1" t="s">
        <v>30</v>
      </c>
      <c r="AF1" s="1" t="s">
        <v>31</v>
      </c>
      <c r="AG1" s="1" t="s">
        <v>32</v>
      </c>
      <c r="AH1" s="1" t="s">
        <v>33</v>
      </c>
      <c r="AI1" s="1" t="s">
        <v>34</v>
      </c>
      <c r="AJ1" s="1" t="s">
        <v>35</v>
      </c>
      <c r="AK1" s="1" t="s">
        <v>36</v>
      </c>
      <c r="AL1" s="1" t="s">
        <v>37</v>
      </c>
      <c r="AM1" s="1" t="s">
        <v>38</v>
      </c>
      <c r="AN1" s="1" t="s">
        <v>39</v>
      </c>
      <c r="AO1" s="1" t="s">
        <v>40</v>
      </c>
      <c r="AP1" s="1" t="s">
        <v>41</v>
      </c>
      <c r="AQ1" s="1" t="s">
        <v>42</v>
      </c>
      <c r="AR1" s="1" t="s">
        <v>43</v>
      </c>
      <c r="AS1" s="2"/>
      <c r="AT1" s="2"/>
      <c r="AU1" s="2"/>
      <c r="AV1" s="2"/>
      <c r="AW1" s="2"/>
      <c r="AX1" s="2"/>
      <c r="AY1" s="2"/>
      <c r="AZ1" s="2"/>
      <c r="BA1" s="2"/>
      <c r="BB1" s="2"/>
      <c r="BC1" s="2"/>
      <c r="BD1" s="2"/>
      <c r="BE1" s="2"/>
      <c r="BF1" s="2"/>
      <c r="BG1" s="2"/>
      <c r="BH1" s="2"/>
      <c r="BI1" s="2"/>
      <c r="BJ1" s="2"/>
      <c r="BK1" s="2"/>
      <c r="BL1" s="2"/>
    </row>
    <row r="2" spans="1:64" ht="15.75" thickBot="1" x14ac:dyDescent="0.3">
      <c r="A2" t="s">
        <v>44</v>
      </c>
      <c r="B2" t="s">
        <v>45</v>
      </c>
      <c r="C2" s="24">
        <v>45118</v>
      </c>
      <c r="D2" s="14">
        <v>35000</v>
      </c>
      <c r="E2" t="s">
        <v>46</v>
      </c>
      <c r="F2" t="s">
        <v>47</v>
      </c>
      <c r="G2" s="14">
        <v>35000</v>
      </c>
      <c r="H2" s="14">
        <v>7500</v>
      </c>
      <c r="I2" s="19">
        <f>H2/G2*100</f>
        <v>21.428571428571427</v>
      </c>
      <c r="J2" s="14">
        <v>14985</v>
      </c>
      <c r="K2" s="14">
        <f>G2-0</f>
        <v>35000</v>
      </c>
      <c r="L2" s="14">
        <v>14985</v>
      </c>
      <c r="M2" s="29">
        <v>0</v>
      </c>
      <c r="N2" s="33">
        <v>0</v>
      </c>
      <c r="O2" s="38">
        <v>9.77</v>
      </c>
      <c r="P2" s="38">
        <v>9.77</v>
      </c>
      <c r="Q2" s="14" t="e">
        <f>K2/M2</f>
        <v>#DIV/0!</v>
      </c>
      <c r="R2" s="14">
        <f>K2/O2</f>
        <v>3582.3950870010235</v>
      </c>
      <c r="S2" s="43">
        <f>K2/O2/43560</f>
        <v>8.2240474908196137E-2</v>
      </c>
      <c r="T2" s="38">
        <v>0</v>
      </c>
      <c r="U2" s="5" t="s">
        <v>48</v>
      </c>
      <c r="V2" t="s">
        <v>49</v>
      </c>
      <c r="X2" t="s">
        <v>50</v>
      </c>
      <c r="Y2">
        <v>0</v>
      </c>
      <c r="Z2">
        <v>0</v>
      </c>
      <c r="AA2" t="s">
        <v>51</v>
      </c>
      <c r="AC2" s="6" t="s">
        <v>52</v>
      </c>
      <c r="AL2" s="2"/>
      <c r="BC2" s="2"/>
      <c r="BE2" s="2"/>
    </row>
    <row r="3" spans="1:64" ht="15.75" thickTop="1" x14ac:dyDescent="0.25">
      <c r="A3" s="7"/>
      <c r="B3" s="7"/>
      <c r="C3" s="25" t="s">
        <v>53</v>
      </c>
      <c r="D3" s="15">
        <f>+SUM(D2:D2)</f>
        <v>35000</v>
      </c>
      <c r="E3" s="7"/>
      <c r="F3" s="7"/>
      <c r="G3" s="15">
        <f>+SUM(G2:G2)</f>
        <v>35000</v>
      </c>
      <c r="H3" s="15">
        <f>+SUM(H2:H2)</f>
        <v>7500</v>
      </c>
      <c r="I3" s="20"/>
      <c r="J3" s="15">
        <f>+SUM(J2:J2)</f>
        <v>14985</v>
      </c>
      <c r="K3" s="15">
        <f>+SUM(K2:K2)</f>
        <v>35000</v>
      </c>
      <c r="L3" s="15">
        <f>+SUM(L2:L2)</f>
        <v>14985</v>
      </c>
      <c r="M3" s="30">
        <f>+SUM(M2:M2)</f>
        <v>0</v>
      </c>
      <c r="N3" s="34"/>
      <c r="O3" s="39">
        <f>+SUM(O2:O2)</f>
        <v>9.77</v>
      </c>
      <c r="P3" s="39">
        <f>+SUM(P2:P2)</f>
        <v>9.77</v>
      </c>
      <c r="Q3" s="15"/>
      <c r="R3" s="15"/>
      <c r="S3" s="44"/>
      <c r="T3" s="39"/>
      <c r="U3" s="8"/>
      <c r="V3" s="7"/>
      <c r="W3" s="7"/>
      <c r="X3" s="7"/>
      <c r="Y3" s="7"/>
      <c r="Z3" s="7"/>
      <c r="AA3" s="7"/>
      <c r="AB3" s="7"/>
      <c r="AC3" s="7"/>
      <c r="AD3" s="7"/>
      <c r="AE3" s="7"/>
      <c r="AF3" s="7"/>
      <c r="AG3" s="7"/>
      <c r="AH3" s="7"/>
      <c r="AI3" s="7"/>
      <c r="AJ3" s="7"/>
      <c r="AK3" s="7"/>
      <c r="AL3" s="7"/>
      <c r="AM3" s="7"/>
      <c r="AN3" s="7"/>
      <c r="AO3" s="7"/>
      <c r="AP3" s="7"/>
      <c r="AQ3" s="7"/>
      <c r="AR3" s="7"/>
    </row>
    <row r="4" spans="1:64" x14ac:dyDescent="0.25">
      <c r="A4" s="9"/>
      <c r="B4" s="9"/>
      <c r="C4" s="26"/>
      <c r="D4" s="16"/>
      <c r="E4" s="9"/>
      <c r="F4" s="9"/>
      <c r="G4" s="16"/>
      <c r="H4" s="16" t="s">
        <v>54</v>
      </c>
      <c r="I4" s="21">
        <f>H3/G3*100</f>
        <v>21.428571428571427</v>
      </c>
      <c r="J4" s="16"/>
      <c r="K4" s="16"/>
      <c r="L4" s="16" t="s">
        <v>55</v>
      </c>
      <c r="M4" s="31"/>
      <c r="N4" s="35"/>
      <c r="O4" s="40" t="s">
        <v>55</v>
      </c>
      <c r="P4" s="40"/>
      <c r="Q4" s="16"/>
      <c r="R4" s="16" t="s">
        <v>55</v>
      </c>
      <c r="S4" s="45"/>
      <c r="T4" s="40"/>
      <c r="U4" s="10"/>
      <c r="V4" s="9"/>
      <c r="W4" s="9"/>
      <c r="X4" s="9"/>
      <c r="Y4" s="9"/>
      <c r="Z4" s="9"/>
      <c r="AA4" s="9"/>
      <c r="AB4" s="9"/>
      <c r="AC4" s="9"/>
      <c r="AD4" s="9"/>
      <c r="AE4" s="9"/>
      <c r="AF4" s="9"/>
      <c r="AG4" s="9"/>
      <c r="AH4" s="9"/>
      <c r="AI4" s="9"/>
      <c r="AJ4" s="9"/>
      <c r="AK4" s="9"/>
      <c r="AL4" s="9"/>
      <c r="AM4" s="9"/>
      <c r="AN4" s="9"/>
      <c r="AO4" s="9"/>
      <c r="AP4" s="9"/>
      <c r="AQ4" s="9"/>
      <c r="AR4" s="9"/>
    </row>
    <row r="5" spans="1:64" x14ac:dyDescent="0.25">
      <c r="A5" s="11"/>
      <c r="B5" s="11"/>
      <c r="C5" s="27"/>
      <c r="D5" s="17"/>
      <c r="E5" s="11"/>
      <c r="F5" s="11"/>
      <c r="G5" s="17"/>
      <c r="H5" s="17" t="s">
        <v>56</v>
      </c>
      <c r="I5" s="22" t="e">
        <f>STDEV(I2:I2)</f>
        <v>#DIV/0!</v>
      </c>
      <c r="J5" s="17"/>
      <c r="K5" s="17"/>
      <c r="L5" s="17" t="s">
        <v>57</v>
      </c>
      <c r="M5" s="47" t="e">
        <f>K3/M3</f>
        <v>#DIV/0!</v>
      </c>
      <c r="N5" s="36"/>
      <c r="O5" s="41" t="s">
        <v>58</v>
      </c>
      <c r="P5" s="41">
        <f>K3/O3</f>
        <v>3582.3950870010235</v>
      </c>
      <c r="Q5" s="17"/>
      <c r="R5" s="17" t="s">
        <v>59</v>
      </c>
      <c r="S5" s="46">
        <f>K3/O3/43560</f>
        <v>8.2240474908196137E-2</v>
      </c>
      <c r="T5" s="41"/>
      <c r="U5" s="12"/>
      <c r="V5" s="11"/>
      <c r="W5" s="11"/>
      <c r="X5" s="11"/>
      <c r="Y5" s="11"/>
      <c r="Z5" s="11"/>
      <c r="AA5" s="11"/>
      <c r="AB5" s="11"/>
      <c r="AC5" s="11"/>
      <c r="AD5" s="11"/>
      <c r="AE5" s="11"/>
      <c r="AF5" s="11"/>
      <c r="AG5" s="11"/>
      <c r="AH5" s="11"/>
      <c r="AI5" s="11"/>
      <c r="AJ5" s="11"/>
      <c r="AK5" s="11"/>
      <c r="AL5" s="11"/>
      <c r="AM5" s="11"/>
      <c r="AN5" s="11"/>
      <c r="AO5" s="11"/>
      <c r="AP5" s="11"/>
      <c r="AQ5" s="11"/>
      <c r="AR5" s="11"/>
    </row>
    <row r="6" spans="1:64" x14ac:dyDescent="0.25">
      <c r="A6" s="48" t="s">
        <v>60</v>
      </c>
      <c r="B6" s="48"/>
      <c r="C6" s="49"/>
      <c r="D6" s="50"/>
      <c r="E6" s="48"/>
      <c r="F6" s="48"/>
    </row>
    <row r="7" spans="1:64" x14ac:dyDescent="0.25">
      <c r="A7" t="s">
        <v>61</v>
      </c>
      <c r="F7" s="48" t="s">
        <v>62</v>
      </c>
    </row>
  </sheetData>
  <conditionalFormatting sqref="A2:AR2">
    <cfRule type="expression" dxfId="1" priority="1" stopIfTrue="1">
      <formula>MOD(ROW(),4)&gt;1</formula>
    </cfRule>
    <cfRule type="expression" dxfId="0" priority="2" stopIfTrue="1">
      <formula>MOD(ROW(),4)&lt;2</formula>
    </cfRule>
  </conditionalFormatting>
  <pageMargins left="0.7" right="0.7" top="0.75" bottom="0.75" header="0.3" footer="0.3"/>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3FD963-5DF9-48C6-BB32-5E8869B95941}">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Land Analysis</vt: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Owner</cp:lastModifiedBy>
  <dcterms:created xsi:type="dcterms:W3CDTF">2025-02-08T17:20:58Z</dcterms:created>
  <dcterms:modified xsi:type="dcterms:W3CDTF">2025-02-08T20:01:44Z</dcterms:modified>
</cp:coreProperties>
</file>